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标段一" sheetId="1" r:id="rId1"/>
    <sheet name="标段二" sheetId="2" r:id="rId2"/>
    <sheet name="标段三" sheetId="3" r:id="rId3"/>
  </sheets>
  <definedNames>
    <definedName name="_xlnm.Print_Area" localSheetId="2">标段三!$A$1:$F$10</definedName>
  </definedNames>
  <calcPr calcId="144525"/>
</workbook>
</file>

<file path=xl/sharedStrings.xml><?xml version="1.0" encoding="utf-8"?>
<sst xmlns="http://schemas.openxmlformats.org/spreadsheetml/2006/main" count="54" uniqueCount="35">
  <si>
    <t>标段一（仙人陂入口-东出口、南北工业园）
管护明细一览表</t>
  </si>
  <si>
    <t>序 号</t>
  </si>
  <si>
    <t>路段</t>
  </si>
  <si>
    <t>行道树</t>
  </si>
  <si>
    <t>Φ10以上乔木（株）</t>
  </si>
  <si>
    <t>Φ10以下乔木及球类</t>
  </si>
  <si>
    <t>养护面积</t>
  </si>
  <si>
    <t>备注</t>
  </si>
  <si>
    <t>黄埠东出口小游园（邓屋祠堂）</t>
  </si>
  <si>
    <t>亲水公园</t>
  </si>
  <si>
    <t>迎宾大道官埠至七里坳段机非隔离带</t>
  </si>
  <si>
    <t>迎宾大道东出口红绿灯至仙人陂两侧绿化（含节点小游园）</t>
  </si>
  <si>
    <t>黄埠镇街道等绿化</t>
  </si>
  <si>
    <t>黄埠南、北工业园绿化</t>
  </si>
  <si>
    <t>英稍长江经济带绿化</t>
  </si>
  <si>
    <t>合计</t>
  </si>
  <si>
    <t>养护单价</t>
  </si>
  <si>
    <t>金额</t>
  </si>
  <si>
    <t>标段二（仙人陂路口-南塘-西出口-天沐）
管护明细一览表</t>
  </si>
  <si>
    <t>仙人陂入口绿地</t>
  </si>
  <si>
    <t>仙人陂入口至上犹大桥段绿地</t>
  </si>
  <si>
    <t>迎宾大道上犹大桥头至三中转盘</t>
  </si>
  <si>
    <t>文峰南路小游园</t>
  </si>
  <si>
    <t>文峰南路绿化</t>
  </si>
  <si>
    <t>健康公园</t>
  </si>
  <si>
    <t>迎宾大道（三中-南塘）绿地</t>
  </si>
  <si>
    <t>迎宾大道（南塘至西出口）绿地</t>
  </si>
  <si>
    <t>迎宾大道（西出口至天沐）绿地</t>
  </si>
  <si>
    <t xml:space="preserve">标段三（南塘-陡水、茶亭大桥-梅水、专业市场、滨江南北岸）管护明细一览表
</t>
  </si>
  <si>
    <t>Φ10以下乔木及球类（株）</t>
  </si>
  <si>
    <t>养护面积（㎡）</t>
  </si>
  <si>
    <t>犹梅线（茶亭大桥至梅水、梅水至陡水）绿化工程</t>
  </si>
  <si>
    <t>城西迎宾大道-文锦南路</t>
  </si>
  <si>
    <t>南湖湿地公园至陡水街段绿化</t>
  </si>
  <si>
    <t>南塘红绿灯至南河湖路、沙滩广场绿化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</si>
</sst>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view="pageBreakPreview" zoomScaleNormal="100" topLeftCell="A10" workbookViewId="0">
      <selection activeCell="A15" sqref="$A15:$XFD19"/>
    </sheetView>
  </sheetViews>
  <sheetFormatPr defaultColWidth="9" defaultRowHeight="13.5" outlineLevelCol="6"/>
  <cols>
    <col min="1" max="1" width="5.625" style="4" customWidth="1"/>
    <col min="2" max="2" width="30.125" style="33" customWidth="1"/>
    <col min="3" max="3" width="11.125" style="33" customWidth="1"/>
    <col min="4" max="6" width="11" style="1" customWidth="1"/>
    <col min="7" max="7" width="10.875" style="1" customWidth="1"/>
    <col min="8" max="16384" width="9" style="1"/>
  </cols>
  <sheetData>
    <row r="1" s="1" customFormat="1" ht="66" customHeight="1" spans="1:7">
      <c r="A1" s="34" t="s">
        <v>0</v>
      </c>
      <c r="B1" s="35"/>
      <c r="C1" s="35"/>
      <c r="D1" s="35"/>
      <c r="E1" s="35"/>
      <c r="F1" s="35"/>
      <c r="G1" s="36"/>
    </row>
    <row r="2" s="25" customFormat="1" ht="51" customHeight="1" spans="1:7">
      <c r="A2" s="8" t="s">
        <v>1</v>
      </c>
      <c r="B2" s="27" t="s">
        <v>2</v>
      </c>
      <c r="C2" s="27" t="s">
        <v>3</v>
      </c>
      <c r="D2" s="9" t="s">
        <v>4</v>
      </c>
      <c r="E2" s="9" t="s">
        <v>5</v>
      </c>
      <c r="F2" s="9" t="s">
        <v>6</v>
      </c>
      <c r="G2" s="8" t="s">
        <v>7</v>
      </c>
    </row>
    <row r="3" s="31" customFormat="1" ht="24" customHeight="1" spans="1:7">
      <c r="A3" s="10">
        <v>1</v>
      </c>
      <c r="B3" s="11" t="s">
        <v>8</v>
      </c>
      <c r="C3" s="37"/>
      <c r="D3" s="13">
        <v>289</v>
      </c>
      <c r="E3" s="13">
        <v>300</v>
      </c>
      <c r="F3" s="13">
        <v>6444</v>
      </c>
      <c r="G3" s="10"/>
    </row>
    <row r="4" s="25" customFormat="1" ht="24" customHeight="1" spans="1:7">
      <c r="A4" s="10">
        <v>2</v>
      </c>
      <c r="B4" s="38" t="s">
        <v>9</v>
      </c>
      <c r="C4" s="12"/>
      <c r="D4" s="12">
        <v>913</v>
      </c>
      <c r="E4" s="10">
        <v>837</v>
      </c>
      <c r="F4" s="10">
        <v>49049</v>
      </c>
      <c r="G4" s="8"/>
    </row>
    <row r="5" s="25" customFormat="1" ht="24" customHeight="1" spans="1:7">
      <c r="A5" s="10">
        <v>3</v>
      </c>
      <c r="B5" s="38" t="s">
        <v>10</v>
      </c>
      <c r="C5" s="12"/>
      <c r="D5" s="12">
        <v>3342</v>
      </c>
      <c r="E5" s="10">
        <v>2286</v>
      </c>
      <c r="F5" s="10">
        <v>17021</v>
      </c>
      <c r="G5" s="8"/>
    </row>
    <row r="6" s="25" customFormat="1" ht="42" customHeight="1" spans="1:7">
      <c r="A6" s="10">
        <v>4</v>
      </c>
      <c r="B6" s="38" t="s">
        <v>11</v>
      </c>
      <c r="C6" s="12"/>
      <c r="D6" s="12">
        <v>313</v>
      </c>
      <c r="E6" s="10">
        <v>2243</v>
      </c>
      <c r="F6" s="10">
        <v>22557.83</v>
      </c>
      <c r="G6" s="8"/>
    </row>
    <row r="7" s="25" customFormat="1" ht="24" customHeight="1" spans="1:7">
      <c r="A7" s="10">
        <v>5</v>
      </c>
      <c r="B7" s="38" t="s">
        <v>12</v>
      </c>
      <c r="C7" s="12">
        <v>112</v>
      </c>
      <c r="D7" s="12">
        <v>827</v>
      </c>
      <c r="E7" s="10">
        <v>231</v>
      </c>
      <c r="F7" s="10">
        <v>6202.25</v>
      </c>
      <c r="G7" s="8"/>
    </row>
    <row r="8" s="31" customFormat="1" ht="24" customHeight="1" spans="1:7">
      <c r="A8" s="10">
        <v>6</v>
      </c>
      <c r="B8" s="11" t="s">
        <v>13</v>
      </c>
      <c r="C8" s="10">
        <v>4611</v>
      </c>
      <c r="D8" s="10">
        <v>273</v>
      </c>
      <c r="E8" s="10">
        <v>9848</v>
      </c>
      <c r="F8" s="10">
        <v>42567.81</v>
      </c>
      <c r="G8" s="10"/>
    </row>
    <row r="9" s="31" customFormat="1" ht="24" customHeight="1" spans="1:7">
      <c r="A9" s="10">
        <v>7</v>
      </c>
      <c r="B9" s="11" t="s">
        <v>14</v>
      </c>
      <c r="C9" s="11"/>
      <c r="D9" s="10">
        <v>4668</v>
      </c>
      <c r="E9" s="10">
        <v>2696</v>
      </c>
      <c r="F9" s="10">
        <v>112834</v>
      </c>
      <c r="G9" s="10"/>
    </row>
    <row r="10" s="32" customFormat="1" ht="39" customHeight="1" spans="1:7">
      <c r="A10" s="15"/>
      <c r="B10" s="39" t="s">
        <v>15</v>
      </c>
      <c r="C10" s="39">
        <f>SUM(C8:C9)</f>
        <v>4611</v>
      </c>
      <c r="D10" s="15">
        <f t="shared" ref="D10:F10" si="0">SUM(D3:D9)</f>
        <v>10625</v>
      </c>
      <c r="E10" s="15">
        <f t="shared" si="0"/>
        <v>18441</v>
      </c>
      <c r="F10" s="15">
        <f t="shared" si="0"/>
        <v>256675.89</v>
      </c>
      <c r="G10" s="15"/>
    </row>
    <row r="11" ht="37" customHeight="1" spans="1:7">
      <c r="A11" s="19"/>
      <c r="B11" s="40" t="s">
        <v>16</v>
      </c>
      <c r="C11" s="41">
        <v>13</v>
      </c>
      <c r="D11" s="19">
        <v>13</v>
      </c>
      <c r="E11" s="19">
        <v>8</v>
      </c>
      <c r="F11" s="19">
        <v>5</v>
      </c>
      <c r="G11" s="14"/>
    </row>
    <row r="12" ht="42" customHeight="1" spans="1:7">
      <c r="A12" s="19"/>
      <c r="B12" s="40" t="s">
        <v>17</v>
      </c>
      <c r="C12" s="41">
        <f>C10*C11</f>
        <v>59943</v>
      </c>
      <c r="D12" s="41">
        <f>D10*D11</f>
        <v>138125</v>
      </c>
      <c r="E12" s="41">
        <f>E10*E11</f>
        <v>147528</v>
      </c>
      <c r="F12" s="41">
        <f>F10*F11</f>
        <v>1283379.45</v>
      </c>
      <c r="G12" s="14"/>
    </row>
    <row r="13" s="3" customFormat="1" ht="30" customHeight="1" spans="1:7">
      <c r="A13" s="15"/>
      <c r="B13" s="42" t="s">
        <v>15</v>
      </c>
      <c r="C13" s="43">
        <f>C12+D12+E12+F12</f>
        <v>1628975.45</v>
      </c>
      <c r="D13" s="44"/>
      <c r="E13" s="44"/>
      <c r="F13" s="45"/>
      <c r="G13" s="17"/>
    </row>
  </sheetData>
  <mergeCells count="2">
    <mergeCell ref="A1:G1"/>
    <mergeCell ref="C13:F13"/>
  </mergeCells>
  <pageMargins left="0.75" right="0.75" top="1" bottom="1" header="0.5" footer="0.5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view="pageBreakPreview" zoomScaleNormal="100" topLeftCell="A9" workbookViewId="0">
      <selection activeCell="A17" sqref="$A17:$XFD20"/>
    </sheetView>
  </sheetViews>
  <sheetFormatPr defaultColWidth="9" defaultRowHeight="13.5" outlineLevelCol="5"/>
  <cols>
    <col min="1" max="1" width="5.625" style="1" customWidth="1"/>
    <col min="2" max="2" width="36.875" style="26" customWidth="1"/>
    <col min="3" max="3" width="12.5" style="1" customWidth="1"/>
    <col min="4" max="4" width="15.375" style="1" customWidth="1"/>
    <col min="5" max="5" width="13.125" style="2" customWidth="1"/>
    <col min="6" max="6" width="13.75" style="1" customWidth="1"/>
    <col min="7" max="16384" width="9" style="1"/>
  </cols>
  <sheetData>
    <row r="1" s="1" customFormat="1" ht="83" customHeight="1" spans="1:6">
      <c r="A1" s="6" t="s">
        <v>18</v>
      </c>
      <c r="B1" s="7"/>
      <c r="C1" s="6"/>
      <c r="D1" s="6"/>
      <c r="E1" s="6"/>
      <c r="F1" s="6"/>
    </row>
    <row r="2" s="25" customFormat="1" ht="51" customHeight="1" spans="1:6">
      <c r="A2" s="8" t="s">
        <v>1</v>
      </c>
      <c r="B2" s="27" t="s">
        <v>2</v>
      </c>
      <c r="C2" s="9" t="s">
        <v>4</v>
      </c>
      <c r="D2" s="9" t="s">
        <v>5</v>
      </c>
      <c r="E2" s="9" t="s">
        <v>6</v>
      </c>
      <c r="F2" s="8" t="s">
        <v>7</v>
      </c>
    </row>
    <row r="3" s="25" customFormat="1" ht="33" customHeight="1" spans="1:6">
      <c r="A3" s="8">
        <v>1</v>
      </c>
      <c r="B3" s="18" t="s">
        <v>19</v>
      </c>
      <c r="C3" s="19">
        <v>188</v>
      </c>
      <c r="D3" s="19">
        <v>255</v>
      </c>
      <c r="E3" s="13">
        <v>6933</v>
      </c>
      <c r="F3" s="8"/>
    </row>
    <row r="4" s="25" customFormat="1" ht="33" customHeight="1" spans="1:6">
      <c r="A4" s="8">
        <v>2</v>
      </c>
      <c r="B4" s="18" t="s">
        <v>20</v>
      </c>
      <c r="C4" s="19">
        <v>1043</v>
      </c>
      <c r="D4" s="19">
        <v>2003</v>
      </c>
      <c r="E4" s="13">
        <v>20152.11</v>
      </c>
      <c r="F4" s="8"/>
    </row>
    <row r="5" s="1" customFormat="1" ht="33" customHeight="1" spans="1:6">
      <c r="A5" s="8">
        <v>3</v>
      </c>
      <c r="B5" s="11" t="s">
        <v>21</v>
      </c>
      <c r="C5" s="10">
        <v>282</v>
      </c>
      <c r="D5" s="28">
        <v>211</v>
      </c>
      <c r="E5" s="13">
        <v>3972.27</v>
      </c>
      <c r="F5" s="14"/>
    </row>
    <row r="6" s="1" customFormat="1" ht="33" customHeight="1" spans="1:6">
      <c r="A6" s="8">
        <v>4</v>
      </c>
      <c r="B6" s="11" t="s">
        <v>22</v>
      </c>
      <c r="C6" s="10">
        <f>11+10+3+4+4+4+3+1+39+121+16+6+4+4+3+9+4+4+2+1+3+1+1+2+2+2+5+12+1+6+14+8+3+22</f>
        <v>335</v>
      </c>
      <c r="D6" s="28">
        <v>116</v>
      </c>
      <c r="E6" s="13">
        <v>23890.74</v>
      </c>
      <c r="F6" s="14"/>
    </row>
    <row r="7" s="1" customFormat="1" ht="33" customHeight="1" spans="1:6">
      <c r="A7" s="8">
        <v>5</v>
      </c>
      <c r="B7" s="29" t="s">
        <v>23</v>
      </c>
      <c r="C7" s="28">
        <v>313</v>
      </c>
      <c r="D7" s="28">
        <v>355</v>
      </c>
      <c r="E7" s="13">
        <v>6284.76</v>
      </c>
      <c r="F7" s="29"/>
    </row>
    <row r="8" s="1" customFormat="1" ht="33" customHeight="1" spans="1:6">
      <c r="A8" s="8">
        <v>6</v>
      </c>
      <c r="B8" s="11" t="s">
        <v>24</v>
      </c>
      <c r="C8" s="10">
        <f>1+1+1+2+1+2+1+2+21+6+13+1+1+7+3+11+11+2+4+7+14+6+3+13+13+21+5+10+10+4+3+20+2+2+1+1+1+1</f>
        <v>228</v>
      </c>
      <c r="D8" s="28">
        <v>492</v>
      </c>
      <c r="E8" s="13">
        <v>5787.4</v>
      </c>
      <c r="F8" s="14"/>
    </row>
    <row r="9" s="1" customFormat="1" ht="33" customHeight="1" spans="1:6">
      <c r="A9" s="8">
        <v>7</v>
      </c>
      <c r="B9" s="29" t="s">
        <v>25</v>
      </c>
      <c r="C9" s="28">
        <v>2382</v>
      </c>
      <c r="D9" s="28">
        <v>3523</v>
      </c>
      <c r="E9" s="13">
        <v>65939.62</v>
      </c>
      <c r="F9" s="29"/>
    </row>
    <row r="10" s="1" customFormat="1" ht="33" customHeight="1" spans="1:6">
      <c r="A10" s="8">
        <v>8</v>
      </c>
      <c r="B10" s="11" t="s">
        <v>26</v>
      </c>
      <c r="C10" s="10">
        <v>2717</v>
      </c>
      <c r="D10" s="28">
        <v>7684</v>
      </c>
      <c r="E10" s="13">
        <v>60071.19</v>
      </c>
      <c r="F10" s="30"/>
    </row>
    <row r="11" s="1" customFormat="1" ht="33" customHeight="1" spans="1:6">
      <c r="A11" s="8">
        <v>9</v>
      </c>
      <c r="B11" s="11" t="s">
        <v>27</v>
      </c>
      <c r="C11" s="10">
        <f>8+9+8+1+1+2+12+10+16+11+19+13+24+6+3+14+29+13+29+10+3+1+1+1+5+4+6+9+4+7+13+7+1+2+11+48+14+16+9+1+14+5+3+2+4+8+58+27+3+4+20+33+45+124+83+49+5+3+3+31+126+29+4+72+13+6+37+10+42+169+1+82+161+20+11+86+17+1+2+2+1+1+6+14+1+47</f>
        <v>1886</v>
      </c>
      <c r="D11" s="28">
        <v>3804</v>
      </c>
      <c r="E11" s="13">
        <v>40646.16</v>
      </c>
      <c r="F11" s="14"/>
    </row>
    <row r="12" s="1" customFormat="1" ht="33" customHeight="1" spans="1:6">
      <c r="A12" s="17"/>
      <c r="B12" s="21" t="s">
        <v>15</v>
      </c>
      <c r="C12" s="15">
        <f>SUM(C3:C11)</f>
        <v>9374</v>
      </c>
      <c r="D12" s="15">
        <f>SUM(D3:D11)</f>
        <v>18443</v>
      </c>
      <c r="E12" s="15">
        <f>SUM(E3:E11)</f>
        <v>233677.25</v>
      </c>
      <c r="F12" s="17"/>
    </row>
    <row r="13" ht="33" customHeight="1" spans="1:6">
      <c r="A13" s="14"/>
      <c r="B13" s="18" t="s">
        <v>16</v>
      </c>
      <c r="C13" s="19">
        <v>13</v>
      </c>
      <c r="D13" s="19">
        <v>8</v>
      </c>
      <c r="E13" s="20">
        <v>5</v>
      </c>
      <c r="F13" s="14"/>
    </row>
    <row r="14" ht="33" customHeight="1" spans="1:6">
      <c r="A14" s="14"/>
      <c r="B14" s="18" t="s">
        <v>17</v>
      </c>
      <c r="C14" s="19">
        <f>C12*C13</f>
        <v>121862</v>
      </c>
      <c r="D14" s="19">
        <f>D12*D13</f>
        <v>147544</v>
      </c>
      <c r="E14" s="19">
        <f>E12*E13</f>
        <v>1168386.25</v>
      </c>
      <c r="F14" s="14"/>
    </row>
    <row r="15" s="3" customFormat="1" ht="33" customHeight="1" spans="1:6">
      <c r="A15" s="17"/>
      <c r="B15" s="21" t="s">
        <v>15</v>
      </c>
      <c r="C15" s="22">
        <f>C14+D14+E14</f>
        <v>1437792.25</v>
      </c>
      <c r="D15" s="23"/>
      <c r="E15" s="24"/>
      <c r="F15" s="17"/>
    </row>
  </sheetData>
  <mergeCells count="2">
    <mergeCell ref="A1:F1"/>
    <mergeCell ref="C15:E15"/>
  </mergeCells>
  <pageMargins left="0.75" right="0.75" top="1" bottom="1" header="0.5" footer="0.5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Normal="100" topLeftCell="A6" workbookViewId="0">
      <selection activeCell="F18" sqref="F18"/>
    </sheetView>
  </sheetViews>
  <sheetFormatPr defaultColWidth="9" defaultRowHeight="13.5" outlineLevelCol="5"/>
  <cols>
    <col min="1" max="1" width="9" style="4"/>
    <col min="2" max="2" width="29.625" style="5" customWidth="1"/>
    <col min="3" max="3" width="11.125" style="1" customWidth="1"/>
    <col min="4" max="4" width="11.375" style="1" customWidth="1"/>
    <col min="5" max="5" width="14.875" style="1" customWidth="1"/>
    <col min="6" max="6" width="17.25" style="1" customWidth="1"/>
    <col min="7" max="8" width="9" style="1"/>
    <col min="9" max="9" width="10.375" style="1"/>
    <col min="10" max="16384" width="9" style="1"/>
  </cols>
  <sheetData>
    <row r="1" s="1" customFormat="1" ht="55" customHeight="1" spans="1:6">
      <c r="A1" s="6" t="s">
        <v>28</v>
      </c>
      <c r="B1" s="7"/>
      <c r="C1" s="6"/>
      <c r="D1" s="6"/>
      <c r="E1" s="6"/>
      <c r="F1" s="6"/>
    </row>
    <row r="2" s="1" customFormat="1" ht="52" customHeight="1" spans="1:6">
      <c r="A2" s="8" t="s">
        <v>1</v>
      </c>
      <c r="B2" s="8" t="s">
        <v>2</v>
      </c>
      <c r="C2" s="9" t="s">
        <v>4</v>
      </c>
      <c r="D2" s="9" t="s">
        <v>29</v>
      </c>
      <c r="E2" s="9" t="s">
        <v>30</v>
      </c>
      <c r="F2" s="8" t="s">
        <v>7</v>
      </c>
    </row>
    <row r="3" s="2" customFormat="1" ht="40" customHeight="1" spans="1:6">
      <c r="A3" s="10">
        <v>1</v>
      </c>
      <c r="B3" s="11" t="s">
        <v>31</v>
      </c>
      <c r="C3" s="12">
        <v>9504</v>
      </c>
      <c r="D3" s="12">
        <v>10599</v>
      </c>
      <c r="E3" s="13">
        <v>39446.33</v>
      </c>
      <c r="F3" s="12"/>
    </row>
    <row r="4" s="1" customFormat="1" ht="40" customHeight="1" spans="1:6">
      <c r="A4" s="10">
        <v>2</v>
      </c>
      <c r="B4" s="11" t="s">
        <v>32</v>
      </c>
      <c r="C4" s="10">
        <f>2+1+4+2+3+2+3+1+2+1+1+1+4+3+1+5+5+12+1+2+2+11+308+4+1+2+9+12+3+2+1+5+1+9+1+2+75+12+13+13+84+6+3+1+3+31+23+2+6+5+2+2+3+6+1+2+2+1+2+292</f>
        <v>1019</v>
      </c>
      <c r="D4" s="12">
        <v>299</v>
      </c>
      <c r="E4" s="13">
        <v>7095</v>
      </c>
      <c r="F4" s="14"/>
    </row>
    <row r="5" s="1" customFormat="1" ht="40" customHeight="1" spans="1:6">
      <c r="A5" s="10">
        <v>3</v>
      </c>
      <c r="B5" s="11" t="s">
        <v>33</v>
      </c>
      <c r="C5" s="10">
        <v>4650</v>
      </c>
      <c r="D5" s="12">
        <v>14484</v>
      </c>
      <c r="E5" s="13">
        <v>294094.29</v>
      </c>
      <c r="F5" s="14"/>
    </row>
    <row r="6" s="1" customFormat="1" ht="40" customHeight="1" spans="1:6">
      <c r="A6" s="10">
        <v>4</v>
      </c>
      <c r="B6" s="11" t="s">
        <v>34</v>
      </c>
      <c r="C6" s="10">
        <f>1+10+47+57+1+332+332+1+2+33+52+21+5+3+6+43+94+5+75+1+1+3+13+10+2+3+1+1+8+5+4+1+23+44+67+2+84+40+7</f>
        <v>1440</v>
      </c>
      <c r="D6" s="12">
        <v>383</v>
      </c>
      <c r="E6" s="13">
        <v>11641.74</v>
      </c>
      <c r="F6" s="14"/>
    </row>
    <row r="7" s="3" customFormat="1" ht="40" customHeight="1" spans="1:6">
      <c r="A7" s="15"/>
      <c r="B7" s="16" t="s">
        <v>15</v>
      </c>
      <c r="C7" s="17">
        <f>SUM(C3:C6)</f>
        <v>16613</v>
      </c>
      <c r="D7" s="17">
        <f>SUM(D3:D6)</f>
        <v>25765</v>
      </c>
      <c r="E7" s="17">
        <f>SUM(E3:E6)</f>
        <v>352277.36</v>
      </c>
      <c r="F7" s="17"/>
    </row>
    <row r="8" s="3" customFormat="1" ht="33" customHeight="1" spans="1:6">
      <c r="A8" s="14"/>
      <c r="B8" s="18" t="s">
        <v>16</v>
      </c>
      <c r="C8" s="19">
        <v>13</v>
      </c>
      <c r="D8" s="19">
        <v>8</v>
      </c>
      <c r="E8" s="20">
        <v>5</v>
      </c>
      <c r="F8" s="14"/>
    </row>
    <row r="9" s="3" customFormat="1" ht="33" customHeight="1" spans="1:6">
      <c r="A9" s="14"/>
      <c r="B9" s="18" t="s">
        <v>17</v>
      </c>
      <c r="C9" s="19">
        <f>C7*C8</f>
        <v>215969</v>
      </c>
      <c r="D9" s="19">
        <f>D7*D8</f>
        <v>206120</v>
      </c>
      <c r="E9" s="19">
        <f>E7*E8</f>
        <v>1761386.8</v>
      </c>
      <c r="F9" s="14"/>
    </row>
    <row r="10" s="3" customFormat="1" ht="33" customHeight="1" spans="1:6">
      <c r="A10" s="17"/>
      <c r="B10" s="21" t="s">
        <v>15</v>
      </c>
      <c r="C10" s="22">
        <f>C9+D9+E9</f>
        <v>2183475.8</v>
      </c>
      <c r="D10" s="23"/>
      <c r="E10" s="24"/>
      <c r="F10" s="17"/>
    </row>
  </sheetData>
  <mergeCells count="2">
    <mergeCell ref="A1:F1"/>
    <mergeCell ref="C10:E10"/>
  </mergeCells>
  <pageMargins left="0.75" right="0.75" top="1" bottom="1" header="0.5" footer="0.5"/>
  <pageSetup paperSize="9" scale="94" orientation="portrait"/>
  <headerFooter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标段一</vt:lpstr>
      <vt:lpstr>标段二</vt:lpstr>
      <vt:lpstr>标段三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WPS_1652150082</cp:lastModifiedBy>
  <dcterms:created xsi:type="dcterms:W3CDTF">2023-10-12T02:58:00Z</dcterms:created>
  <dcterms:modified xsi:type="dcterms:W3CDTF">2023-10-17T06:47:09Z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5D8D65C8CBAA41A3833C0F6E28EDB637_11</vt:lpwstr>
  </property>
  <property fmtid="{D5CDD505-2E9C-101B-9397-08002B2CF9AE}" pid="3" name="KSOProductBuildVer">
    <vt:lpwstr>2052-12.1.0.15374</vt:lpwstr>
  </property>
</Properties>
</file>